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7715" windowHeight="8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6" i="1"/>
  <c r="I24"/>
  <c r="H24"/>
  <c r="G24"/>
  <c r="D21"/>
  <c r="D20"/>
  <c r="D18"/>
  <c r="C11"/>
  <c r="C12" s="1"/>
  <c r="C3"/>
  <c r="C4" s="1"/>
  <c r="C15" l="1"/>
  <c r="B18" s="1"/>
  <c r="C23" l="1"/>
  <c r="B19"/>
  <c r="B20" s="1"/>
  <c r="F23"/>
  <c r="F26" s="1"/>
  <c r="F28" s="1"/>
  <c r="E23"/>
  <c r="E26" s="1"/>
  <c r="E28" s="1"/>
  <c r="G23"/>
  <c r="G26" s="1"/>
  <c r="G28" s="1"/>
  <c r="D23"/>
  <c r="D26" s="1"/>
  <c r="D28" s="1"/>
  <c r="H23"/>
  <c r="H26" s="1"/>
  <c r="H28" s="1"/>
  <c r="I23"/>
  <c r="I26" s="1"/>
  <c r="I28" s="1"/>
  <c r="D27" l="1"/>
  <c r="F27"/>
  <c r="G27"/>
  <c r="H27"/>
  <c r="I27"/>
  <c r="E27"/>
</calcChain>
</file>

<file path=xl/sharedStrings.xml><?xml version="1.0" encoding="utf-8"?>
<sst xmlns="http://schemas.openxmlformats.org/spreadsheetml/2006/main" count="57" uniqueCount="39">
  <si>
    <t>resistance thermique</t>
  </si>
  <si>
    <t>Conductivité</t>
  </si>
  <si>
    <t>W/m.°</t>
  </si>
  <si>
    <t>m².°/W</t>
  </si>
  <si>
    <t>Transmission surfacique</t>
  </si>
  <si>
    <t>W/m².°</t>
  </si>
  <si>
    <t>Air surface</t>
  </si>
  <si>
    <t>Hauteur</t>
  </si>
  <si>
    <t>Longueur</t>
  </si>
  <si>
    <t>Largeur</t>
  </si>
  <si>
    <t>m</t>
  </si>
  <si>
    <t>m2</t>
  </si>
  <si>
    <t>Epaisseur isolant</t>
  </si>
  <si>
    <t>x(Text-T(t))</t>
  </si>
  <si>
    <t>p(t)=SxUxdT=</t>
  </si>
  <si>
    <t>Volume d'eau</t>
  </si>
  <si>
    <t>m3</t>
  </si>
  <si>
    <t>T'(t)+T(t)=</t>
  </si>
  <si>
    <t>Température moyenne ext</t>
  </si>
  <si>
    <t>°</t>
  </si>
  <si>
    <t>(E)</t>
  </si>
  <si>
    <t>Sgen(ssm)</t>
  </si>
  <si>
    <t>Spart(asm)</t>
  </si>
  <si>
    <t>c=</t>
  </si>
  <si>
    <t>T(t)</t>
  </si>
  <si>
    <t>k=</t>
  </si>
  <si>
    <t>Température eau fin stockage</t>
  </si>
  <si>
    <t>T(t)=</t>
  </si>
  <si>
    <t>t</t>
  </si>
  <si>
    <t>6 mois</t>
  </si>
  <si>
    <t>1 sem</t>
  </si>
  <si>
    <t>1 mois</t>
  </si>
  <si>
    <t>2 mois</t>
  </si>
  <si>
    <t>3 mois</t>
  </si>
  <si>
    <t>1 j</t>
  </si>
  <si>
    <t>Energie exploitable (kwh)</t>
  </si>
  <si>
    <t>Energie Perdue (kwh)</t>
  </si>
  <si>
    <t>Energie Perdue (%)</t>
  </si>
  <si>
    <t>T(t) degrés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</si>
</sst>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right"/>
    </xf>
    <xf numFmtId="3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A13" workbookViewId="0">
      <selection activeCell="C27" sqref="C27"/>
    </sheetView>
  </sheetViews>
  <sheetFormatPr baseColWidth="10" defaultRowHeight="15"/>
  <cols>
    <col min="2" max="2" width="27.7109375" bestFit="1" customWidth="1"/>
    <col min="4" max="4" width="13.28515625" customWidth="1"/>
    <col min="6" max="6" width="11.28515625" customWidth="1"/>
  </cols>
  <sheetData>
    <row r="1" spans="2:4">
      <c r="B1" s="1" t="s">
        <v>12</v>
      </c>
      <c r="C1" s="11">
        <v>0.3</v>
      </c>
      <c r="D1" s="1" t="s">
        <v>3</v>
      </c>
    </row>
    <row r="2" spans="2:4">
      <c r="B2" s="1" t="s">
        <v>1</v>
      </c>
      <c r="C2" s="11">
        <v>0.04</v>
      </c>
      <c r="D2" s="1" t="s">
        <v>2</v>
      </c>
    </row>
    <row r="3" spans="2:4">
      <c r="B3" s="1" t="s">
        <v>0</v>
      </c>
      <c r="C3" s="12">
        <f>C1/C2</f>
        <v>7.5</v>
      </c>
      <c r="D3" s="1" t="s">
        <v>3</v>
      </c>
    </row>
    <row r="4" spans="2:4">
      <c r="B4" s="1" t="s">
        <v>4</v>
      </c>
      <c r="C4" s="12">
        <f>1/C3</f>
        <v>0.13333333333333333</v>
      </c>
      <c r="D4" s="1" t="s">
        <v>5</v>
      </c>
    </row>
    <row r="5" spans="2:4">
      <c r="B5" s="1" t="s">
        <v>18</v>
      </c>
      <c r="C5" s="12">
        <v>5</v>
      </c>
      <c r="D5" s="1" t="s">
        <v>19</v>
      </c>
    </row>
    <row r="6" spans="2:4">
      <c r="B6" s="1" t="s">
        <v>26</v>
      </c>
      <c r="C6" s="12">
        <v>70</v>
      </c>
      <c r="D6" s="1" t="s">
        <v>19</v>
      </c>
    </row>
    <row r="7" spans="2:4">
      <c r="C7" s="12"/>
    </row>
    <row r="8" spans="2:4">
      <c r="B8" s="1" t="s">
        <v>7</v>
      </c>
      <c r="C8" s="11">
        <v>2</v>
      </c>
      <c r="D8" s="1" t="s">
        <v>10</v>
      </c>
    </row>
    <row r="9" spans="2:4">
      <c r="B9" s="1" t="s">
        <v>8</v>
      </c>
      <c r="C9" s="11">
        <v>10</v>
      </c>
      <c r="D9" s="1" t="s">
        <v>10</v>
      </c>
    </row>
    <row r="10" spans="2:4">
      <c r="B10" s="1" t="s">
        <v>9</v>
      </c>
      <c r="C10" s="11">
        <v>10</v>
      </c>
      <c r="D10" s="1" t="s">
        <v>10</v>
      </c>
    </row>
    <row r="11" spans="2:4">
      <c r="B11" s="1" t="s">
        <v>6</v>
      </c>
      <c r="C11" s="12">
        <f>(C8*C9*2+C8*C10*2+C9*C10*2)</f>
        <v>280</v>
      </c>
      <c r="D11" s="1" t="s">
        <v>11</v>
      </c>
    </row>
    <row r="12" spans="2:4">
      <c r="B12" s="1" t="s">
        <v>15</v>
      </c>
      <c r="C12" s="12">
        <f>C8*C9*C10-C1*C11</f>
        <v>116</v>
      </c>
      <c r="D12" s="1" t="s">
        <v>16</v>
      </c>
    </row>
    <row r="15" spans="2:4">
      <c r="B15" s="1" t="s">
        <v>14</v>
      </c>
      <c r="C15" s="1">
        <f>C11*C4</f>
        <v>37.333333333333336</v>
      </c>
      <c r="D15" s="1" t="s">
        <v>13</v>
      </c>
    </row>
    <row r="18" spans="1:9">
      <c r="A18" s="2" t="s">
        <v>20</v>
      </c>
      <c r="B18" s="3">
        <f>C12*1000*4180/C15</f>
        <v>12987857.142857142</v>
      </c>
      <c r="C18" s="1" t="s">
        <v>17</v>
      </c>
      <c r="D18" s="1">
        <f>C5</f>
        <v>5</v>
      </c>
    </row>
    <row r="19" spans="1:9">
      <c r="A19" s="2" t="s">
        <v>21</v>
      </c>
      <c r="B19" s="3">
        <f>B18</f>
        <v>12987857.142857142</v>
      </c>
      <c r="C19" s="1" t="s">
        <v>17</v>
      </c>
      <c r="D19" s="1">
        <v>0</v>
      </c>
    </row>
    <row r="20" spans="1:9">
      <c r="A20" s="2" t="s">
        <v>22</v>
      </c>
      <c r="B20" s="3">
        <f>B19*0</f>
        <v>0</v>
      </c>
      <c r="C20" s="4" t="s">
        <v>23</v>
      </c>
      <c r="D20" s="1">
        <f>C5</f>
        <v>5</v>
      </c>
    </row>
    <row r="21" spans="1:9">
      <c r="A21" s="2"/>
      <c r="B21" t="s">
        <v>24</v>
      </c>
      <c r="C21" s="4" t="s">
        <v>25</v>
      </c>
      <c r="D21" s="1">
        <f>C6-C5</f>
        <v>65</v>
      </c>
    </row>
    <row r="22" spans="1:9">
      <c r="A22" s="2"/>
    </row>
    <row r="23" spans="1:9">
      <c r="A23" s="2"/>
      <c r="B23" s="6" t="s">
        <v>27</v>
      </c>
      <c r="C23" s="7">
        <f>$D$21*EXP((-1/$B$18)*C24)+$D$20</f>
        <v>70</v>
      </c>
      <c r="D23" s="7">
        <f t="shared" ref="D23:I23" si="0">$D$21*EXP((-1/$B$18)*D24)+$D$20</f>
        <v>69.569031177109082</v>
      </c>
      <c r="E23" s="7">
        <f t="shared" si="0"/>
        <v>67.042565929100022</v>
      </c>
      <c r="F23" s="7">
        <f t="shared" si="0"/>
        <v>58.240332670409416</v>
      </c>
      <c r="G23" s="7">
        <f t="shared" si="0"/>
        <v>48.608200351628689</v>
      </c>
      <c r="H23" s="7">
        <f t="shared" si="0"/>
        <v>40.718693751978094</v>
      </c>
      <c r="I23" s="7">
        <f t="shared" si="0"/>
        <v>24.628078205347673</v>
      </c>
    </row>
    <row r="24" spans="1:9">
      <c r="A24" s="2"/>
      <c r="B24" s="6" t="s">
        <v>28</v>
      </c>
      <c r="C24" s="5">
        <v>0</v>
      </c>
      <c r="D24" s="5">
        <v>86400</v>
      </c>
      <c r="E24" s="5">
        <v>604800</v>
      </c>
      <c r="F24" s="5">
        <v>2592000</v>
      </c>
      <c r="G24" s="5">
        <f>F24*2</f>
        <v>5184000</v>
      </c>
      <c r="H24" s="5">
        <f>F24*3</f>
        <v>7776000</v>
      </c>
      <c r="I24" s="5">
        <f>F24*6</f>
        <v>15552000</v>
      </c>
    </row>
    <row r="25" spans="1:9">
      <c r="A25" s="2"/>
      <c r="B25" s="6" t="s">
        <v>28</v>
      </c>
      <c r="C25" s="5">
        <v>0</v>
      </c>
      <c r="D25" s="5" t="s">
        <v>34</v>
      </c>
      <c r="E25" s="5" t="s">
        <v>30</v>
      </c>
      <c r="F25" s="5" t="s">
        <v>31</v>
      </c>
      <c r="G25" s="5" t="s">
        <v>32</v>
      </c>
      <c r="H25" s="5" t="s">
        <v>33</v>
      </c>
      <c r="I25" s="5" t="s">
        <v>29</v>
      </c>
    </row>
    <row r="26" spans="1:9">
      <c r="A26" s="2"/>
      <c r="B26" s="8" t="s">
        <v>35</v>
      </c>
      <c r="C26" s="9">
        <f>($C$12*4180/3600)*(C23-20)</f>
        <v>6734.4444444444453</v>
      </c>
      <c r="D26" s="9">
        <f t="shared" ref="D26:I26" si="1">($C$12*4180/3600)*(D23-20)</f>
        <v>6676.3977325435144</v>
      </c>
      <c r="E26" s="9">
        <f t="shared" si="1"/>
        <v>6336.1109354727832</v>
      </c>
      <c r="F26" s="9">
        <f t="shared" si="1"/>
        <v>5150.5479181189221</v>
      </c>
      <c r="G26" s="9">
        <f t="shared" si="1"/>
        <v>3853.2067184715888</v>
      </c>
      <c r="H26" s="9">
        <f t="shared" si="1"/>
        <v>2790.5778406830941</v>
      </c>
      <c r="I26" s="9">
        <f t="shared" si="1"/>
        <v>623.35071116916117</v>
      </c>
    </row>
    <row r="27" spans="1:9">
      <c r="A27" s="2"/>
      <c r="B27" s="8" t="s">
        <v>36</v>
      </c>
      <c r="C27" s="5">
        <v>0</v>
      </c>
      <c r="D27" s="9">
        <f t="shared" ref="D27:I27" si="2">$C$26-D26</f>
        <v>58.046711900930859</v>
      </c>
      <c r="E27" s="9">
        <f t="shared" si="2"/>
        <v>398.33350897166201</v>
      </c>
      <c r="F27" s="9">
        <f t="shared" si="2"/>
        <v>1583.8965263255232</v>
      </c>
      <c r="G27" s="9">
        <f t="shared" si="2"/>
        <v>2881.2377259728564</v>
      </c>
      <c r="H27" s="9">
        <f t="shared" si="2"/>
        <v>3943.8666037613511</v>
      </c>
      <c r="I27" s="9">
        <f t="shared" si="2"/>
        <v>6111.0937332752837</v>
      </c>
    </row>
    <row r="28" spans="1:9">
      <c r="A28" s="2"/>
      <c r="B28" s="8" t="s">
        <v>37</v>
      </c>
      <c r="C28" s="5">
        <v>0</v>
      </c>
      <c r="D28" s="10">
        <f t="shared" ref="D28:I28" si="3">1-D26/$C$26</f>
        <v>8.6193764578185172E-3</v>
      </c>
      <c r="E28" s="10">
        <f t="shared" si="3"/>
        <v>5.9148681417999671E-2</v>
      </c>
      <c r="F28" s="10">
        <f t="shared" si="3"/>
        <v>0.23519334659181168</v>
      </c>
      <c r="G28" s="10">
        <f t="shared" si="3"/>
        <v>0.42783599296742625</v>
      </c>
      <c r="H28" s="10">
        <f t="shared" si="3"/>
        <v>0.5856261249604382</v>
      </c>
      <c r="I28" s="10">
        <f t="shared" si="3"/>
        <v>0.90743843589304651</v>
      </c>
    </row>
    <row r="34" spans="2:9">
      <c r="B34" s="6" t="s">
        <v>15</v>
      </c>
      <c r="C34" s="6">
        <v>116</v>
      </c>
      <c r="D34" s="6" t="s">
        <v>16</v>
      </c>
    </row>
    <row r="35" spans="2:9">
      <c r="B35" s="6" t="s">
        <v>38</v>
      </c>
      <c r="C35" s="7">
        <v>70</v>
      </c>
      <c r="D35" s="7">
        <v>69.569031177109082</v>
      </c>
      <c r="E35" s="7">
        <v>67.042565929100022</v>
      </c>
      <c r="F35" s="7">
        <v>58.240332670409416</v>
      </c>
      <c r="G35" s="7">
        <v>48.608200351628689</v>
      </c>
      <c r="H35" s="7">
        <v>40.718693751978094</v>
      </c>
      <c r="I35" s="7">
        <v>24.628078205347673</v>
      </c>
    </row>
    <row r="36" spans="2:9">
      <c r="B36" s="5" t="s">
        <v>28</v>
      </c>
      <c r="C36" s="5">
        <v>0</v>
      </c>
      <c r="D36" s="5" t="s">
        <v>34</v>
      </c>
      <c r="E36" s="5" t="s">
        <v>30</v>
      </c>
      <c r="F36" s="5" t="s">
        <v>31</v>
      </c>
      <c r="G36" s="5" t="s">
        <v>32</v>
      </c>
      <c r="H36" s="5" t="s">
        <v>33</v>
      </c>
      <c r="I36" s="5" t="s">
        <v>29</v>
      </c>
    </row>
    <row r="37" spans="2:9">
      <c r="B37" s="8" t="s">
        <v>35</v>
      </c>
      <c r="C37" s="9">
        <v>6734.4444444444453</v>
      </c>
      <c r="D37" s="9">
        <v>6676.3977325435144</v>
      </c>
      <c r="E37" s="9">
        <v>6336.1109354727832</v>
      </c>
      <c r="F37" s="9">
        <v>5150.5479181189221</v>
      </c>
      <c r="G37" s="9">
        <v>3853.2067184715888</v>
      </c>
      <c r="H37" s="9">
        <v>2790.5778406830941</v>
      </c>
      <c r="I37" s="9">
        <v>623.35071116916117</v>
      </c>
    </row>
    <row r="38" spans="2:9">
      <c r="B38" s="8" t="s">
        <v>36</v>
      </c>
      <c r="C38" s="5">
        <v>0</v>
      </c>
      <c r="D38" s="9">
        <v>58.046711900930859</v>
      </c>
      <c r="E38" s="9">
        <v>398.33350897166201</v>
      </c>
      <c r="F38" s="9">
        <v>1583.8965263255232</v>
      </c>
      <c r="G38" s="9">
        <v>2881.2377259728564</v>
      </c>
      <c r="H38" s="9">
        <v>3943.8666037613511</v>
      </c>
      <c r="I38" s="9">
        <v>6111.0937332752837</v>
      </c>
    </row>
    <row r="39" spans="2:9">
      <c r="B39" s="8" t="s">
        <v>37</v>
      </c>
      <c r="C39" s="5">
        <v>0</v>
      </c>
      <c r="D39" s="10">
        <v>8.6193764578185172E-3</v>
      </c>
      <c r="E39" s="10">
        <v>5.9148681417999671E-2</v>
      </c>
      <c r="F39" s="10">
        <v>0.23519334659181168</v>
      </c>
      <c r="G39" s="10">
        <v>0.42783599296742625</v>
      </c>
      <c r="H39" s="10">
        <v>0.5856261249604382</v>
      </c>
      <c r="I39" s="10">
        <v>0.90743843589304651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ARNOUX Lilian CNE</dc:creator>
  <cp:lastModifiedBy>ADMIN</cp:lastModifiedBy>
  <dcterms:created xsi:type="dcterms:W3CDTF">2016-09-21T05:40:20Z</dcterms:created>
  <dcterms:modified xsi:type="dcterms:W3CDTF">2016-09-25T16:59:11Z</dcterms:modified>
</cp:coreProperties>
</file>